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-15" yWindow="3645" windowWidth="20730" windowHeight="1830" tabRatio="915" activeTab="12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alcChain.xml><?xml version="1.0" encoding="utf-8"?>
<calcChain xmlns="http://schemas.openxmlformats.org/spreadsheetml/2006/main">
  <c r="T24" i="5"/>
  <c r="S24"/>
  <c r="R24"/>
  <c r="Q24"/>
  <c r="P23"/>
  <c r="P22"/>
  <c r="P21"/>
  <c r="P24" s="1"/>
  <c r="Q29" i="15" l="1"/>
  <c r="Q28"/>
  <c r="Q27"/>
  <c r="Q26"/>
  <c r="Q25"/>
  <c r="Q24"/>
  <c r="Q23"/>
  <c r="Q22"/>
  <c r="Q21"/>
  <c r="P22"/>
  <c r="P21" s="1"/>
  <c r="P21" i="27" l="1"/>
  <c r="P23" i="26" l="1"/>
  <c r="P21" s="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<sst xmlns="http://schemas.openxmlformats.org/spreadsheetml/2006/main" count="479" uniqueCount="422">
  <si>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</si>
  <si>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</si>
  <si>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</si>
  <si>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</si>
  <si>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</si>
  <si>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</si>
  <si>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</si>
  <si>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</si>
  <si>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</si>
  <si>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</si>
  <si>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</si>
  <si>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</si>
  <si>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</si>
  <si>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</si>
  <si>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</si>
  <si>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</si>
  <si>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</si>
  <si>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</si>
  <si>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</si>
  <si>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</si>
  <si>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</si>
  <si>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</si>
  <si>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</si>
  <si>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</si>
  <si>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</si>
  <si>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</si>
  <si>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</si>
  <si>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</si>
  <si>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</si>
  <si>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</si>
  <si>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</si>
  <si>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</si>
  <si>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</si>
  <si>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</si>
  <si>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</si>
  <si>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</si>
  <si>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</si>
  <si>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</si>
  <si>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</si>
  <si>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</si>
  <si>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</si>
  <si>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</si>
  <si>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</si>
  <si>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</si>
  <si>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</si>
  <si>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</si>
  <si>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</si>
  <si>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</si>
  <si>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</si>
  <si>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</si>
  <si>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</si>
  <si>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</si>
  <si>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</si>
  <si>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</si>
  <si>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</si>
  <si>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</si>
  <si>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</si>
  <si>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</si>
  <si>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</si>
  <si>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</si>
  <si>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</si>
  <si>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</si>
  <si>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</si>
  <si>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</si>
  <si>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</si>
  <si>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</si>
  <si>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</si>
  <si>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</si>
  <si>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</si>
  <si>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</si>
  <si>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</si>
  <si>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</si>
  <si>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</si>
  <si>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</si>
  <si>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</si>
  <si>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</si>
  <si>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</si>
  <si>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</si>
  <si>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</si>
  <si>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</si>
  <si>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</si>
  <si>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</si>
  <si>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</si>
  <si>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</si>
  <si>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</si>
  <si>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</si>
  <si>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</si>
  <si>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</si>
  <si>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</si>
  <si>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</si>
  <si>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</si>
  <si>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</si>
  <si>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</si>
  <si>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</si>
  <si>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</si>
  <si>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</si>
  <si>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</si>
  <si>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</si>
  <si>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</si>
  <si>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</si>
  <si>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</si>
  <si>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</si>
  <si>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</si>
  <si>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</si>
  <si>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</si>
  <si>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</si>
  <si>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</si>
  <si>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</si>
  <si>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</si>
  <si>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</si>
  <si>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</si>
  <si>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</si>
  <si>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</si>
  <si>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</si>
  <si>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</si>
  <si>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</si>
  <si>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</si>
  <si>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</si>
  <si>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</si>
  <si>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</si>
  <si>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</si>
  <si>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</si>
  <si>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</si>
  <si>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</si>
  <si>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</si>
  <si>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</si>
  <si>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</si>
  <si>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</si>
  <si>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</si>
  <si>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</si>
  <si>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</si>
  <si>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</si>
  <si>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</si>
  <si>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</si>
  <si>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</si>
  <si>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</si>
  <si>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</si>
  <si>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</si>
  <si>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</si>
  <si>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</si>
  <si>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</si>
  <si>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</si>
  <si>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</si>
  <si>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</si>
  <si>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</si>
  <si>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</si>
  <si>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</si>
  <si>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</si>
  <si>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</si>
  <si>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</si>
  <si>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</si>
  <si>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</si>
  <si>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</si>
  <si>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</si>
  <si>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</si>
  <si>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</si>
  <si>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</si>
  <si>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</si>
  <si>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</si>
  <si>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</si>
  <si>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</si>
  <si>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</si>
  <si>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</si>
  <si>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</si>
  <si>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</si>
  <si>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</si>
  <si>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</si>
  <si>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</si>
  <si>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</si>
  <si>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</si>
  <si>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</si>
  <si>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</si>
  <si>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</si>
  <si>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</si>
  <si>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</si>
  <si>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</si>
  <si>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</si>
  <si>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</si>
  <si>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</si>
  <si>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</si>
  <si>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</si>
  <si>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</si>
  <si>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</si>
  <si>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</si>
  <si>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</si>
  <si>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</si>
  <si>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</si>
  <si>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</si>
  <si>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</si>
  <si>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</si>
  <si>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</si>
  <si>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</si>
  <si>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</si>
  <si>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</si>
  <si>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</si>
  <si>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</si>
  <si>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</si>
  <si>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</si>
  <si>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</si>
  <si>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</si>
  <si>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</si>
  <si>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</si>
  <si>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</si>
  <si>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</si>
  <si>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</si>
  <si>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</si>
  <si>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</si>
  <si>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</si>
  <si>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</si>
  <si>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</si>
  <si>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</si>
  <si>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</si>
  <si>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</si>
  <si>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</si>
  <si>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</si>
  <si>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</si>
  <si>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</si>
  <si>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</si>
  <si>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</si>
  <si>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</si>
  <si>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</si>
  <si>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</si>
  <si>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</si>
  <si>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</si>
  <si>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</si>
  <si>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</si>
  <si>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</si>
  <si>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</si>
  <si>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</si>
  <si>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</si>
  <si>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</si>
  <si>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</si>
  <si>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</si>
  <si>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</si>
  <si>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</si>
  <si>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</si>
  <si>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</si>
  <si>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</si>
  <si>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</si>
  <si>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</si>
  <si>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</si>
  <si>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</si>
  <si>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</si>
  <si>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</si>
  <si>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</si>
  <si>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</si>
  <si>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</si>
  <si>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</si>
  <si>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</si>
  <si>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</si>
  <si>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</si>
  <si>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</si>
  <si>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</si>
  <si>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</si>
  <si>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</si>
  <si>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</si>
  <si>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</si>
  <si>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</si>
  <si>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</si>
  <si>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</si>
  <si>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</si>
  <si>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</si>
  <si>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</si>
  <si>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</si>
  <si>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</si>
  <si>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</si>
  <si>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</si>
  <si>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</si>
  <si>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</si>
  <si>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</si>
  <si>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</si>
  <si>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</si>
  <si>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</si>
  <si>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</si>
  <si>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</si>
  <si>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</si>
  <si>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</si>
  <si>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</si>
  <si>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</si>
  <si>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</si>
  <si>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</si>
  <si>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</si>
  <si>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</si>
  <si>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</si>
  <si>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</si>
  <si>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</si>
  <si>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</si>
  <si>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</si>
  <si>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</si>
  <si>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</si>
  <si>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</si>
  <si>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</si>
  <si>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</si>
  <si>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</si>
  <si>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</si>
  <si>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</si>
  <si>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</si>
  <si>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</si>
  <si>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</si>
  <si>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</si>
  <si>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</si>
  <si>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</si>
  <si>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</si>
  <si>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</si>
  <si>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</si>
  <si>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</si>
  <si>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</si>
  <si>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</si>
  <si>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</si>
  <si>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</si>
  <si>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</si>
  <si>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</si>
  <si>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</si>
  <si>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</si>
  <si>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</si>
  <si>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</si>
  <si>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</si>
  <si>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</si>
  <si>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</si>
  <si>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</si>
  <si>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</si>
  <si>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</si>
  <si>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</si>
  <si>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</si>
  <si>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</si>
  <si>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</si>
  <si>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</si>
  <si>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</si>
  <si>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</si>
  <si>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</si>
  <si>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</si>
  <si>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</si>
  <si>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</si>
  <si>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</si>
  <si>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</si>
  <si>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</si>
  <si>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</si>
  <si>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</si>
  <si>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</si>
  <si>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</si>
  <si>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</si>
  <si>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</si>
  <si>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</si>
  <si>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</si>
  <si>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</si>
  <si>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</si>
  <si>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</si>
  <si>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</si>
  <si>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</si>
  <si>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</si>
  <si>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</si>
  <si>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</si>
  <si>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</si>
  <si>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</si>
  <si>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</si>
  <si>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</si>
  <si>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</si>
  <si>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</si>
  <si>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</si>
  <si>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</si>
  <si>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</si>
  <si>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</si>
  <si>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</si>
  <si>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</si>
  <si>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</si>
  <si>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</si>
  <si>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</si>
  <si>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</si>
  <si>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</si>
  <si>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</si>
  <si>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</si>
  <si>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</si>
  <si>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</si>
  <si>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</si>
  <si>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</si>
  <si>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</si>
  <si>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</si>
  <si>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</si>
  <si>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</si>
  <si>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</si>
  <si>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</si>
  <si>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</si>
  <si>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</si>
  <si>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</si>
  <si>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</si>
  <si>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</si>
  <si>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</si>
  <si>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</si>
  <si>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</si>
  <si>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</si>
  <si>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</si>
  <si>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</si>
  <si>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</si>
  <si>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</si>
  <si>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</si>
  <si>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</si>
  <si>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</si>
  <si>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</si>
  <si>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</si>
  <si>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</si>
  <si>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</si>
  <si>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</si>
  <si>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</si>
  <si>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</si>
  <si>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</si>
  <si>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</si>
  <si>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</si>
  <si>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</si>
  <si>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</si>
  <si>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</si>
  <si>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</si>
  <si>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</si>
  <si>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</si>
  <si>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</si>
  <si>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</si>
  <si>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</si>
  <si>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</si>
  <si>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МБОУ "Школа № 109 имени Героя Советского Союза Мансура Идиятовича Абдуллина го г.  Уфа    </t>
  </si>
  <si>
    <t xml:space="preserve">450064, Республика Башкортостан, г. Уфа, Орджоникидзевский район, ул. Северодвинская, 22   </t>
  </si>
  <si>
    <t xml:space="preserve">                    Директор</t>
  </si>
  <si>
    <t xml:space="preserve">              Габдуллина О.В.</t>
  </si>
  <si>
    <t>ufa-ordj-sch109@mail.ru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</si>
</sst>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4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8" fillId="0" borderId="0"/>
    <xf numFmtId="0" fontId="38" fillId="0" borderId="0"/>
    <xf numFmtId="0" fontId="4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17" borderId="0" applyNumberFormat="0" applyBorder="0" applyAlignment="0" applyProtection="0"/>
    <xf numFmtId="0" fontId="4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4" borderId="0" applyNumberFormat="0" applyBorder="0" applyAlignment="0" applyProtection="0"/>
    <xf numFmtId="0" fontId="4" fillId="19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39" fillId="0" borderId="0"/>
    <xf numFmtId="0" fontId="39" fillId="0" borderId="0"/>
  </cellStyleXfs>
  <cellXfs count="19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3" fontId="21" fillId="14" borderId="10" xfId="24" applyNumberFormat="1" applyFont="1" applyFill="1" applyBorder="1" applyAlignment="1" applyProtection="1">
      <alignment horizontal="right" wrapText="1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3" fontId="21" fillId="14" borderId="10" xfId="24" applyNumberFormat="1" applyFont="1" applyFill="1" applyBorder="1" applyAlignment="1" applyProtection="1">
      <alignment horizontal="right" wrapText="1"/>
      <protection locked="0"/>
    </xf>
    <xf numFmtId="3" fontId="29" fillId="14" borderId="10" xfId="0" applyNumberFormat="1" applyFont="1" applyFill="1" applyBorder="1" applyAlignment="1" applyProtection="1">
      <alignment horizontal="right" wrapText="1"/>
      <protection locked="0"/>
    </xf>
    <xf numFmtId="3" fontId="40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 wrapText="1"/>
      <protection locked="0"/>
    </xf>
    <xf numFmtId="0" fontId="30" fillId="14" borderId="33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 wrapText="1"/>
      <protection locked="0"/>
    </xf>
    <xf numFmtId="0" fontId="30" fillId="14" borderId="15" xfId="0" applyFont="1" applyFill="1" applyBorder="1" applyAlignment="1" applyProtection="1">
      <alignment vertical="center" wrapText="1"/>
      <protection locked="0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46">
    <cellStyle name="20% — акцент1" xfId="26"/>
    <cellStyle name="20% — акцент2" xfId="27"/>
    <cellStyle name="20% — акцент3" xfId="28"/>
    <cellStyle name="20% — акцент4" xfId="29"/>
    <cellStyle name="20% — акцент5" xfId="30"/>
    <cellStyle name="20% — акцент6" xfId="31"/>
    <cellStyle name="40% — акцент1" xfId="32"/>
    <cellStyle name="40% — акцент2" xfId="33"/>
    <cellStyle name="40% — акцент3" xfId="34"/>
    <cellStyle name="40% — акцент4" xfId="35"/>
    <cellStyle name="40% — акцент5" xfId="36"/>
    <cellStyle name="40% — акцент6" xfId="37"/>
    <cellStyle name="60% — акцент1" xfId="38"/>
    <cellStyle name="60% — акцент2" xfId="39"/>
    <cellStyle name="60% — акцент3" xfId="40"/>
    <cellStyle name="60% — акцент4" xfId="41"/>
    <cellStyle name="60% — акцент5" xfId="42"/>
    <cellStyle name="60% — акцент6" xfId="43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45"/>
    <cellStyle name="Обычный 3" xfId="25"/>
    <cellStyle name="Обычный 3 2" xfId="44"/>
    <cellStyle name="Обычный 4" xfId="24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CI38"/>
  <sheetViews>
    <sheetView showGridLines="0" topLeftCell="A12" workbookViewId="0">
      <selection activeCell="BL38" sqref="BL38:CF38"/>
    </sheetView>
  </sheetViews>
  <sheetFormatPr defaultRowHeight="12.75"/>
  <cols>
    <col min="1" max="84" width="1.7109375" style="42" customWidth="1"/>
    <col min="85" max="85" width="1.7109375" style="42" hidden="1" customWidth="1"/>
    <col min="86" max="87" width="1.7109375" style="42" customWidth="1"/>
    <col min="88" max="16384" width="9.140625" style="43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4"/>
      <c r="B12" s="45"/>
      <c r="C12" s="45"/>
      <c r="D12" s="45"/>
      <c r="E12" s="45"/>
      <c r="F12" s="45"/>
      <c r="G12" s="46"/>
      <c r="H12" s="110" t="s">
        <v>143</v>
      </c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111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/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1"/>
      <c r="BH12" s="111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2"/>
      <c r="BY12" s="46"/>
      <c r="BZ12" s="46"/>
      <c r="CA12" s="45"/>
      <c r="CB12" s="45"/>
      <c r="CC12" s="45"/>
      <c r="CD12" s="45"/>
      <c r="CE12" s="45"/>
      <c r="CF12" s="45"/>
      <c r="CG12" s="45"/>
      <c r="CH12" s="45"/>
      <c r="CI12" s="45"/>
    </row>
    <row r="13" spans="1:87" ht="13.5" hidden="1" thickBot="1"/>
    <row r="14" spans="1:87" ht="20.100000000000001" hidden="1" customHeight="1" thickBot="1">
      <c r="A14" s="45"/>
      <c r="B14" s="45"/>
      <c r="C14" s="45"/>
      <c r="D14" s="45"/>
      <c r="E14" s="45"/>
      <c r="F14" s="45"/>
      <c r="G14" s="45"/>
      <c r="H14" s="92" t="s">
        <v>144</v>
      </c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93"/>
      <c r="BU14" s="93"/>
      <c r="BV14" s="93"/>
      <c r="BW14" s="93"/>
      <c r="BX14" s="94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</row>
    <row r="15" spans="1:87" ht="15" customHeight="1" thickBot="1"/>
    <row r="16" spans="1:87" ht="39.950000000000003" customHeight="1" thickBot="1">
      <c r="E16" s="113" t="s">
        <v>385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5"/>
    </row>
    <row r="17" spans="1:84" ht="15" customHeight="1"/>
    <row r="18" spans="1:84" ht="15" hidden="1" customHeight="1" thickBot="1">
      <c r="H18" s="92" t="s">
        <v>145</v>
      </c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4"/>
    </row>
    <row r="19" spans="1:84" ht="15" customHeight="1" thickBot="1"/>
    <row r="20" spans="1:84" ht="35.1" customHeight="1">
      <c r="K20" s="116" t="s">
        <v>193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8"/>
    </row>
    <row r="21" spans="1:84" ht="15" customHeight="1" thickBot="1">
      <c r="K21" s="119" t="s">
        <v>153</v>
      </c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1">
        <v>2021</v>
      </c>
      <c r="AP21" s="121"/>
      <c r="AQ21" s="121"/>
      <c r="AR21" s="122" t="s">
        <v>154</v>
      </c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3"/>
    </row>
    <row r="22" spans="1:84" ht="15" customHeight="1" thickBot="1"/>
    <row r="23" spans="1:84" ht="15" thickBot="1">
      <c r="A23" s="89" t="s">
        <v>146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1"/>
      <c r="AY23" s="92" t="s">
        <v>147</v>
      </c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4"/>
      <c r="BQ23" s="95" t="s">
        <v>152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7"/>
      <c r="CD23" s="47"/>
      <c r="CE23" s="47"/>
      <c r="CF23" s="48"/>
    </row>
    <row r="24" spans="1:84" ht="54.95" customHeight="1">
      <c r="A24" s="98" t="s">
        <v>386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100"/>
      <c r="AY24" s="101" t="s">
        <v>308</v>
      </c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O24" s="139" t="s">
        <v>401</v>
      </c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50"/>
    </row>
    <row r="25" spans="1:84" ht="30" customHeight="1">
      <c r="A25" s="158" t="s">
        <v>369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59"/>
      <c r="AG25" s="159"/>
      <c r="AH25" s="159"/>
      <c r="AI25" s="159"/>
      <c r="AJ25" s="159"/>
      <c r="AK25" s="159"/>
      <c r="AL25" s="159"/>
      <c r="AM25" s="159"/>
      <c r="AN25" s="159"/>
      <c r="AO25" s="159"/>
      <c r="AP25" s="159"/>
      <c r="AQ25" s="159"/>
      <c r="AR25" s="159"/>
      <c r="AS25" s="159"/>
      <c r="AT25" s="159"/>
      <c r="AU25" s="159"/>
      <c r="AV25" s="159"/>
      <c r="AW25" s="159"/>
      <c r="AX25" s="160"/>
      <c r="AY25" s="131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3"/>
      <c r="BO25" s="139"/>
      <c r="BP25" s="13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50"/>
    </row>
    <row r="26" spans="1:84" ht="24.95" customHeight="1" thickBot="1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30"/>
      <c r="AY26" s="152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4"/>
      <c r="BO26" s="139"/>
      <c r="BP26" s="139"/>
      <c r="BQ26" s="139"/>
      <c r="BR26" s="139"/>
      <c r="BS26" s="139"/>
      <c r="BT26" s="139"/>
      <c r="BU26" s="139"/>
      <c r="BV26" s="139"/>
      <c r="BW26" s="139"/>
      <c r="BX26" s="139"/>
      <c r="BY26" s="139"/>
      <c r="BZ26" s="139"/>
      <c r="CA26" s="139"/>
      <c r="CB26" s="139"/>
      <c r="CC26" s="139"/>
      <c r="CD26" s="139"/>
      <c r="CE26" s="139"/>
      <c r="CF26" s="50"/>
    </row>
    <row r="27" spans="1:84" ht="15.75" thickBot="1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/>
      <c r="AW27" s="156"/>
      <c r="AX27" s="157"/>
      <c r="AY27" s="145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7"/>
      <c r="BP27" s="49"/>
      <c r="BQ27" s="49"/>
      <c r="BR27" s="49"/>
      <c r="BS27" s="92" t="s">
        <v>309</v>
      </c>
      <c r="BT27" s="93"/>
      <c r="BU27" s="93"/>
      <c r="BV27" s="93"/>
      <c r="BW27" s="93"/>
      <c r="BX27" s="93"/>
      <c r="BY27" s="93"/>
      <c r="BZ27" s="93"/>
      <c r="CA27" s="94"/>
      <c r="CB27" s="49"/>
      <c r="CC27" s="49"/>
      <c r="CD27" s="49"/>
      <c r="CE27" s="50"/>
      <c r="CF27" s="50"/>
    </row>
    <row r="28" spans="1:84" ht="20.100000000000001" customHeight="1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45"/>
      <c r="BL28" s="52"/>
      <c r="BM28" s="50"/>
      <c r="BN28" s="50"/>
      <c r="BO28" s="50"/>
      <c r="BP28" s="50"/>
      <c r="BQ28" s="51"/>
      <c r="BR28" s="51"/>
      <c r="BS28" s="51"/>
      <c r="BT28" s="51"/>
      <c r="BU28" s="51"/>
      <c r="BV28" s="51"/>
      <c r="BW28" s="51"/>
      <c r="BX28" s="51"/>
      <c r="BY28" s="51"/>
      <c r="BZ28" s="50"/>
      <c r="CA28" s="50"/>
      <c r="CB28" s="50"/>
      <c r="CC28" s="50"/>
      <c r="CD28" s="52"/>
    </row>
    <row r="29" spans="1:84" ht="30" customHeight="1">
      <c r="A29" s="124" t="s">
        <v>148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6" t="s">
        <v>417</v>
      </c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</row>
    <row r="30" spans="1:84" ht="30" customHeight="1" thickBot="1">
      <c r="A30" s="148" t="s">
        <v>149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50" t="s">
        <v>418</v>
      </c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1"/>
    </row>
    <row r="31" spans="1:84" ht="13.5" customHeight="1" thickBot="1">
      <c r="A31" s="137" t="s">
        <v>150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92" t="s">
        <v>91</v>
      </c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3"/>
      <c r="BM31" s="93"/>
      <c r="BN31" s="93"/>
      <c r="BO31" s="93"/>
      <c r="BP31" s="93"/>
      <c r="BQ31" s="93"/>
      <c r="BR31" s="93"/>
      <c r="BS31" s="93"/>
      <c r="BT31" s="93"/>
      <c r="BU31" s="93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4"/>
    </row>
    <row r="32" spans="1:84" ht="12.75" customHeight="1">
      <c r="A32" s="101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40"/>
      <c r="V32" s="144" t="s">
        <v>151</v>
      </c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44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44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3"/>
    </row>
    <row r="33" spans="1:85">
      <c r="A33" s="101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40"/>
      <c r="V33" s="144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44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44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3"/>
    </row>
    <row r="34" spans="1:85">
      <c r="A34" s="101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40"/>
      <c r="V34" s="144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44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44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3"/>
    </row>
    <row r="35" spans="1:85">
      <c r="A35" s="101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V35" s="144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44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44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3"/>
    </row>
    <row r="36" spans="1:85">
      <c r="A36" s="141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3"/>
      <c r="V36" s="145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5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H36" s="146"/>
      <c r="BI36" s="146"/>
      <c r="BJ36" s="146"/>
      <c r="BK36" s="146"/>
      <c r="BL36" s="145"/>
      <c r="BM36" s="146"/>
      <c r="BN36" s="146"/>
      <c r="BO36" s="146"/>
      <c r="BP36" s="146"/>
      <c r="BQ36" s="146"/>
      <c r="BR36" s="146"/>
      <c r="BS36" s="146"/>
      <c r="BT36" s="146"/>
      <c r="BU36" s="146"/>
      <c r="BV36" s="146"/>
      <c r="BW36" s="146"/>
      <c r="BX36" s="146"/>
      <c r="BY36" s="146"/>
      <c r="BZ36" s="146"/>
      <c r="CA36" s="146"/>
      <c r="CB36" s="146"/>
      <c r="CC36" s="146"/>
      <c r="CD36" s="146"/>
      <c r="CE36" s="146"/>
      <c r="CF36" s="147"/>
    </row>
    <row r="37" spans="1:85" ht="13.5" thickBot="1">
      <c r="A37" s="134">
        <v>1</v>
      </c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6"/>
      <c r="V37" s="134">
        <v>2</v>
      </c>
      <c r="W37" s="135"/>
      <c r="X37" s="135"/>
      <c r="Y37" s="135"/>
      <c r="Z37" s="135"/>
      <c r="AA37" s="135"/>
      <c r="AB37" s="135"/>
      <c r="AC37" s="135"/>
      <c r="AD37" s="135"/>
      <c r="AE37" s="135"/>
      <c r="AF37" s="135"/>
      <c r="AG37" s="135"/>
      <c r="AH37" s="135"/>
      <c r="AI37" s="135"/>
      <c r="AJ37" s="135"/>
      <c r="AK37" s="135"/>
      <c r="AL37" s="135"/>
      <c r="AM37" s="135"/>
      <c r="AN37" s="135"/>
      <c r="AO37" s="135"/>
      <c r="AP37" s="136"/>
      <c r="AQ37" s="134">
        <v>3</v>
      </c>
      <c r="AR37" s="135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5"/>
      <c r="BJ37" s="135"/>
      <c r="BK37" s="136"/>
      <c r="BL37" s="134">
        <v>4</v>
      </c>
      <c r="BM37" s="135"/>
      <c r="BN37" s="135"/>
      <c r="BO37" s="135"/>
      <c r="BP37" s="135"/>
      <c r="BQ37" s="135"/>
      <c r="BR37" s="135"/>
      <c r="BS37" s="135"/>
      <c r="BT37" s="135"/>
      <c r="BU37" s="135"/>
      <c r="BV37" s="135"/>
      <c r="BW37" s="135"/>
      <c r="BX37" s="135"/>
      <c r="BY37" s="135"/>
      <c r="BZ37" s="135"/>
      <c r="CA37" s="135"/>
      <c r="CB37" s="135"/>
      <c r="CC37" s="135"/>
      <c r="CD37" s="135"/>
      <c r="CE37" s="135"/>
      <c r="CF37" s="136"/>
    </row>
    <row r="38" spans="1:85" ht="13.5" thickBot="1">
      <c r="A38" s="104">
        <v>609564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6"/>
      <c r="V38" s="107">
        <v>42977708</v>
      </c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9"/>
      <c r="AQ38" s="107">
        <v>277053450</v>
      </c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9"/>
      <c r="BL38" s="107">
        <v>27701001</v>
      </c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9"/>
      <c r="CG38" s="75"/>
    </row>
  </sheetData>
  <sheetProtection password="DA49" sheet="1" objects="1" scenarios="1" selectLockedCells="1"/>
  <mergeCells count="38">
    <mergeCell ref="A30:W30"/>
    <mergeCell ref="X30:CF30"/>
    <mergeCell ref="AY26:BM26"/>
    <mergeCell ref="A27:AX27"/>
    <mergeCell ref="BO24:CE26"/>
    <mergeCell ref="A25:AX25"/>
    <mergeCell ref="BS27:CA27"/>
    <mergeCell ref="AY27:BM27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23:AX23"/>
    <mergeCell ref="AY23:BM23"/>
    <mergeCell ref="BQ23:CC23"/>
    <mergeCell ref="A24:AX24"/>
    <mergeCell ref="AY24:BM24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rgb="FFFFFF00"/>
    <pageSetUpPr fitToPage="1"/>
  </sheetPr>
  <dimension ref="A1:Q32"/>
  <sheetViews>
    <sheetView showGridLines="0" topLeftCell="A16" workbookViewId="0">
      <selection activeCell="Q23" sqref="Q23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77" t="s">
        <v>84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</row>
    <row r="17" spans="1:17" hidden="1">
      <c r="A17" s="178"/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ht="20.100000000000001" customHeight="1">
      <c r="A18" s="17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9" t="s">
        <v>6</v>
      </c>
      <c r="P18" s="163" t="s">
        <v>60</v>
      </c>
      <c r="Q18" s="163"/>
    </row>
    <row r="19" spans="1:17" ht="39.950000000000003" customHeight="1">
      <c r="A19" s="18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80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  <c r="Q25" s="4">
        <v>1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1</v>
      </c>
      <c r="Q28" s="4">
        <v>1</v>
      </c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1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>
        <v>0</v>
      </c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1</v>
      </c>
      <c r="Q32" s="4">
        <v>1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xWindow="1186" yWindow="351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tabColor rgb="FFFFFF00"/>
    <pageSetUpPr fitToPage="1"/>
  </sheetPr>
  <dimension ref="A1:Q26"/>
  <sheetViews>
    <sheetView showGridLines="0" topLeftCell="A12" workbookViewId="0">
      <selection activeCell="P22" sqref="P22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</row>
    <row r="3" spans="1:16" ht="12.75" hidden="1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</row>
    <row r="4" spans="1:16" ht="12.75" hidden="1" customHeight="1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</row>
    <row r="5" spans="1:16" ht="12.75" hidden="1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1:16" ht="12.75" hidden="1" customHeight="1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</row>
    <row r="7" spans="1:16" ht="12.75" hidden="1" customHeight="1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</row>
    <row r="8" spans="1:16" ht="12.75" hidden="1" customHeight="1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</row>
    <row r="9" spans="1:16" ht="12.75" hidden="1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</row>
    <row r="10" spans="1:16" ht="12.75" hidden="1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 ht="12.75" hidden="1" customHeight="1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ht="39.950000000000003" customHeight="1">
      <c r="A12" s="177" t="s">
        <v>414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</row>
    <row r="13" spans="1:16">
      <c r="A13" s="183" t="s">
        <v>413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4"/>
    </row>
    <row r="14" spans="1:16">
      <c r="A14" s="57" t="s">
        <v>311</v>
      </c>
      <c r="B14" s="57" t="s">
        <v>375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</row>
    <row r="15" spans="1:16">
      <c r="A15" s="57" t="s">
        <v>312</v>
      </c>
      <c r="B15" s="10" t="s">
        <v>383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</row>
    <row r="16" spans="1:16">
      <c r="A16" s="57" t="s">
        <v>313</v>
      </c>
      <c r="B16" s="57" t="s">
        <v>345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</row>
    <row r="17" spans="1:17">
      <c r="A17" s="10" t="s">
        <v>314</v>
      </c>
      <c r="B17" s="10" t="s">
        <v>346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</row>
    <row r="18" spans="1:17" ht="20.100000000000001" customHeight="1">
      <c r="A18" s="57" t="s">
        <v>344</v>
      </c>
      <c r="B18" s="57" t="s">
        <v>376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</row>
    <row r="19" spans="1:17" ht="30" customHeight="1">
      <c r="A19" s="163" t="s">
        <v>0</v>
      </c>
      <c r="B19" s="16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81">
        <v>1</v>
      </c>
      <c r="B20" s="18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82" t="s">
        <v>406</v>
      </c>
      <c r="B21" s="18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8</v>
      </c>
      <c r="Q21" s="12"/>
    </row>
    <row r="22" spans="1:17" ht="54.95" customHeight="1">
      <c r="A22" s="182" t="s">
        <v>415</v>
      </c>
      <c r="B22" s="18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8</v>
      </c>
      <c r="Q22" s="12"/>
    </row>
    <row r="23" spans="1:17" ht="30" customHeight="1">
      <c r="A23" s="182" t="s">
        <v>407</v>
      </c>
      <c r="B23" s="18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8</v>
      </c>
      <c r="Q23" s="12"/>
    </row>
    <row r="24" spans="1:17" ht="30" customHeight="1">
      <c r="A24" s="182" t="s">
        <v>405</v>
      </c>
      <c r="B24" s="18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4">
        <v>0</v>
      </c>
      <c r="Q24" s="12"/>
    </row>
    <row r="26" spans="1:17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tabColor rgb="FFFFFF00"/>
    <pageSetUpPr fitToPage="1"/>
  </sheetPr>
  <dimension ref="A1:P27"/>
  <sheetViews>
    <sheetView showGridLines="0" topLeftCell="A17" workbookViewId="0">
      <selection activeCell="P25" sqref="P25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73" t="s">
        <v>94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</row>
    <row r="18" spans="1:16" hidden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75" t="s">
        <v>390</v>
      </c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tabColor rgb="FFFFFF00"/>
    <pageSetUpPr fitToPage="1"/>
  </sheetPr>
  <dimension ref="A1:R22"/>
  <sheetViews>
    <sheetView showGridLines="0" tabSelected="1" topLeftCell="A16" workbookViewId="0">
      <selection activeCell="Q22" sqref="Q22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77" t="s">
        <v>99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</row>
    <row r="17" spans="1:18" s="12" customFormat="1">
      <c r="A17" s="185" t="s">
        <v>296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20.100000000000001" customHeight="1">
      <c r="A18" s="16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63" t="s">
        <v>6</v>
      </c>
      <c r="P18" s="176" t="s">
        <v>382</v>
      </c>
      <c r="Q18" s="176"/>
      <c r="R18" s="176"/>
    </row>
    <row r="19" spans="1:18" ht="30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tabColor rgb="FFFFFF00"/>
    <pageSetUpPr fitToPage="1"/>
  </sheetPr>
  <dimension ref="A1:R29"/>
  <sheetViews>
    <sheetView showGridLines="0" topLeftCell="A17" workbookViewId="0">
      <selection activeCell="P21" sqref="P21:R29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73" t="s">
        <v>377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</row>
    <row r="18" spans="1:18">
      <c r="A18" s="174" t="s">
        <v>9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v>2334</v>
      </c>
      <c r="Q21" s="4"/>
      <c r="R21" s="4">
        <v>29741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2334</v>
      </c>
      <c r="Q22" s="4"/>
      <c r="R22" s="4">
        <v>29741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2334</v>
      </c>
      <c r="Q26" s="4"/>
      <c r="R26" s="4">
        <v>29741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tabColor rgb="FFFFFF00"/>
    <pageSetUpPr fitToPage="1"/>
  </sheetPr>
  <dimension ref="A1:P32"/>
  <sheetViews>
    <sheetView showGridLines="0" topLeftCell="A17" workbookViewId="0">
      <selection activeCell="P21" sqref="P21:P32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77" t="s">
        <v>165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3"/>
      <c r="P17" s="173"/>
    </row>
    <row r="18" spans="1:16">
      <c r="A18" s="174" t="s">
        <v>242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15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1</v>
      </c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652</v>
      </c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1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1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1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1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tabColor rgb="FFFFFF00"/>
    <pageSetUpPr fitToPage="1"/>
  </sheetPr>
  <dimension ref="A1:R32"/>
  <sheetViews>
    <sheetView showGridLines="0" topLeftCell="A16" workbookViewId="0">
      <selection activeCell="Q21" sqref="Q21:Q29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73" t="s">
        <v>111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18" ht="20.100000000000001" customHeight="1">
      <c r="A16" s="173" t="s">
        <v>112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>
      <c r="A17" s="174" t="s">
        <v>113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20.100000000000001" customHeight="1">
      <c r="A18" s="16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3" t="s">
        <v>6</v>
      </c>
      <c r="P18" s="163" t="s">
        <v>243</v>
      </c>
      <c r="Q18" s="186" t="s">
        <v>105</v>
      </c>
      <c r="R18" s="187"/>
    </row>
    <row r="19" spans="1:18" ht="20.100000000000001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63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79">
        <f>P22+P26+P27+P28+P29</f>
        <v>33858.5</v>
      </c>
      <c r="Q21" s="79">
        <f>P21</f>
        <v>33858.5</v>
      </c>
      <c r="R21" s="77">
        <v>0</v>
      </c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9">
        <f>P23+P24+P25</f>
        <v>32252.400000000001</v>
      </c>
      <c r="Q22" s="79">
        <f t="shared" ref="Q22:Q29" si="0">P22</f>
        <v>32252.400000000001</v>
      </c>
      <c r="R22" s="77">
        <v>0</v>
      </c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9">
        <v>3752.6</v>
      </c>
      <c r="Q23" s="79">
        <f t="shared" si="0"/>
        <v>3752.6</v>
      </c>
      <c r="R23" s="77">
        <v>0</v>
      </c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9">
        <v>22914.400000000001</v>
      </c>
      <c r="Q24" s="79">
        <f t="shared" si="0"/>
        <v>22914.400000000001</v>
      </c>
      <c r="R24" s="77">
        <v>0</v>
      </c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9">
        <v>5585.4</v>
      </c>
      <c r="Q25" s="79">
        <f t="shared" si="0"/>
        <v>5585.4</v>
      </c>
      <c r="R25" s="77">
        <v>0</v>
      </c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9">
        <v>96.4</v>
      </c>
      <c r="Q26" s="79">
        <f t="shared" si="0"/>
        <v>96.4</v>
      </c>
      <c r="R26" s="77">
        <v>0</v>
      </c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9">
        <v>1509.7</v>
      </c>
      <c r="Q27" s="79">
        <f t="shared" si="0"/>
        <v>1509.7</v>
      </c>
      <c r="R27" s="77">
        <v>0</v>
      </c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79"/>
      <c r="Q28" s="79">
        <f t="shared" si="0"/>
        <v>0</v>
      </c>
      <c r="R28" s="77">
        <v>0</v>
      </c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79"/>
      <c r="Q29" s="79">
        <f t="shared" si="0"/>
        <v>0</v>
      </c>
      <c r="R29" s="77">
        <v>0</v>
      </c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78">
        <v>812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78">
        <v>1037</v>
      </c>
    </row>
    <row r="32" spans="1:18" ht="50.1" customHeight="1">
      <c r="A32" s="23" t="s">
        <v>302</v>
      </c>
      <c r="O32" s="24">
        <v>12</v>
      </c>
      <c r="P32" s="81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tabColor rgb="FFFFFF00"/>
    <pageSetUpPr fitToPage="1"/>
  </sheetPr>
  <dimension ref="A1:R40"/>
  <sheetViews>
    <sheetView showGridLines="0" topLeftCell="A16" workbookViewId="0">
      <selection activeCell="P21" sqref="P21:R39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73" t="s">
        <v>124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>
      <c r="A17" s="174" t="s">
        <v>113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ht="20.100000000000001" customHeight="1">
      <c r="A18" s="16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3" t="s">
        <v>6</v>
      </c>
      <c r="P18" s="163" t="s">
        <v>62</v>
      </c>
      <c r="Q18" s="163" t="s">
        <v>122</v>
      </c>
      <c r="R18" s="163"/>
    </row>
    <row r="19" spans="1:18" ht="76.5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63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32357.499999999996</v>
      </c>
      <c r="Q21" s="38">
        <v>30974.2</v>
      </c>
      <c r="R21" s="38">
        <v>27017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24747.1</v>
      </c>
      <c r="Q22" s="38">
        <v>23787.4</v>
      </c>
      <c r="R22" s="38">
        <v>22137.8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18963.5</v>
      </c>
      <c r="Q23" s="38">
        <v>18226.400000000001</v>
      </c>
      <c r="R23" s="38">
        <v>16959.400000000001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89.1</v>
      </c>
      <c r="Q24" s="38">
        <v>89.1</v>
      </c>
      <c r="R24" s="38">
        <v>89.1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5694.5</v>
      </c>
      <c r="Q25" s="38">
        <v>5471.9</v>
      </c>
      <c r="R25" s="38">
        <v>5089.3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v>7425.5999999999995</v>
      </c>
      <c r="Q26" s="38">
        <v>7002</v>
      </c>
      <c r="R26" s="38">
        <v>4724.2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37.1</v>
      </c>
      <c r="Q27" s="38">
        <v>22.1</v>
      </c>
      <c r="R27" s="38">
        <v>22.1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2955.2</v>
      </c>
      <c r="Q29" s="38">
        <v>2779</v>
      </c>
      <c r="R29" s="38">
        <v>2779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1347.1</v>
      </c>
      <c r="Q31" s="38">
        <v>1175.8</v>
      </c>
      <c r="R31" s="38">
        <v>1175.8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3086.2</v>
      </c>
      <c r="Q32" s="38">
        <v>3025.1</v>
      </c>
      <c r="R32" s="38">
        <v>747.3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176.8</v>
      </c>
      <c r="Q33" s="38">
        <v>176.8</v>
      </c>
      <c r="R33" s="38">
        <v>147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8</v>
      </c>
      <c r="Q34" s="38">
        <v>8</v>
      </c>
      <c r="R34" s="38">
        <v>8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v>1276</v>
      </c>
      <c r="Q35" s="38">
        <v>965.3</v>
      </c>
      <c r="R35" s="38">
        <v>950.3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1199.5</v>
      </c>
      <c r="Q36" s="38">
        <v>961</v>
      </c>
      <c r="R36" s="38">
        <v>946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76.5</v>
      </c>
      <c r="Q39" s="38">
        <v>4.3</v>
      </c>
      <c r="R39" s="38">
        <v>4.3</v>
      </c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xWindow="604" yWindow="872"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8" workbookViewId="0">
      <selection activeCell="P21" sqref="P21:Z30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73" t="s">
        <v>137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</row>
    <row r="16" spans="1:26">
      <c r="A16" s="174" t="s">
        <v>252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spans="1:26" ht="30" customHeight="1">
      <c r="A17" s="16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63" t="s">
        <v>6</v>
      </c>
      <c r="P17" s="163" t="s">
        <v>125</v>
      </c>
      <c r="Q17" s="163"/>
      <c r="R17" s="163" t="s">
        <v>126</v>
      </c>
      <c r="S17" s="163"/>
      <c r="T17" s="163"/>
      <c r="U17" s="163" t="s">
        <v>127</v>
      </c>
      <c r="V17" s="163"/>
      <c r="W17" s="163"/>
      <c r="X17" s="163"/>
      <c r="Y17" s="163"/>
      <c r="Z17" s="163"/>
    </row>
    <row r="18" spans="1:26" ht="30" customHeight="1">
      <c r="A18" s="16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3"/>
      <c r="P18" s="163" t="s">
        <v>393</v>
      </c>
      <c r="Q18" s="163" t="s">
        <v>392</v>
      </c>
      <c r="R18" s="163" t="s">
        <v>139</v>
      </c>
      <c r="S18" s="163"/>
      <c r="T18" s="163" t="s">
        <v>304</v>
      </c>
      <c r="U18" s="163" t="s">
        <v>138</v>
      </c>
      <c r="V18" s="163"/>
      <c r="W18" s="163"/>
      <c r="X18" s="163" t="s">
        <v>128</v>
      </c>
      <c r="Y18" s="163"/>
      <c r="Z18" s="163"/>
    </row>
    <row r="19" spans="1:26" ht="54.95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63"/>
      <c r="Q19" s="163"/>
      <c r="R19" s="11" t="s">
        <v>129</v>
      </c>
      <c r="S19" s="11" t="s">
        <v>391</v>
      </c>
      <c r="T19" s="163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v>35.4</v>
      </c>
      <c r="Q21" s="38">
        <v>1</v>
      </c>
      <c r="R21" s="38">
        <v>18355.899999999998</v>
      </c>
      <c r="S21" s="38">
        <v>2256.9</v>
      </c>
      <c r="T21" s="38">
        <v>157.9</v>
      </c>
      <c r="U21" s="38">
        <v>17619.099999999999</v>
      </c>
      <c r="V21" s="38">
        <v>0</v>
      </c>
      <c r="W21" s="38">
        <v>736.8</v>
      </c>
      <c r="X21" s="38">
        <v>157.9</v>
      </c>
      <c r="Y21" s="38">
        <v>0</v>
      </c>
      <c r="Z21" s="38">
        <v>0</v>
      </c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v>2.7</v>
      </c>
      <c r="Q22" s="38">
        <v>0</v>
      </c>
      <c r="R22" s="38">
        <v>2240.9</v>
      </c>
      <c r="S22" s="38">
        <v>577.5</v>
      </c>
      <c r="T22" s="38">
        <v>0</v>
      </c>
      <c r="U22" s="38">
        <v>2174.5</v>
      </c>
      <c r="V22" s="38">
        <v>0</v>
      </c>
      <c r="W22" s="38">
        <v>66.400000000000006</v>
      </c>
      <c r="X22" s="38">
        <v>0</v>
      </c>
      <c r="Y22" s="38">
        <v>0</v>
      </c>
      <c r="Z22" s="38">
        <v>0</v>
      </c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2.7</v>
      </c>
      <c r="Q23" s="38">
        <v>0</v>
      </c>
      <c r="R23" s="38">
        <v>2240.9</v>
      </c>
      <c r="S23" s="38">
        <v>577.5</v>
      </c>
      <c r="T23" s="38">
        <v>0</v>
      </c>
      <c r="U23" s="38">
        <v>2174.5</v>
      </c>
      <c r="V23" s="38"/>
      <c r="W23" s="38">
        <v>66.400000000000006</v>
      </c>
      <c r="X23" s="38">
        <v>0</v>
      </c>
      <c r="Y23" s="38"/>
      <c r="Z23" s="38"/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30.8</v>
      </c>
      <c r="Q24" s="38">
        <v>1</v>
      </c>
      <c r="R24" s="38">
        <v>15653.4</v>
      </c>
      <c r="S24" s="38">
        <v>1626</v>
      </c>
      <c r="T24" s="38">
        <v>157.9</v>
      </c>
      <c r="U24" s="38">
        <v>14983</v>
      </c>
      <c r="V24" s="38"/>
      <c r="W24" s="38">
        <v>670.4</v>
      </c>
      <c r="X24" s="38">
        <v>157.9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28.1</v>
      </c>
      <c r="Q25" s="38">
        <v>0.7</v>
      </c>
      <c r="R25" s="38">
        <v>14824.6</v>
      </c>
      <c r="S25" s="38">
        <v>1350.3</v>
      </c>
      <c r="T25" s="38">
        <v>105.7</v>
      </c>
      <c r="U25" s="38">
        <v>14154.2</v>
      </c>
      <c r="V25" s="38"/>
      <c r="W25" s="38">
        <v>670.4</v>
      </c>
      <c r="X25" s="38">
        <v>105.7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>
        <v>0</v>
      </c>
      <c r="S26" s="38"/>
      <c r="T26" s="38">
        <v>0</v>
      </c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>
        <v>0</v>
      </c>
      <c r="S27" s="38"/>
      <c r="T27" s="38">
        <v>0</v>
      </c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1.9</v>
      </c>
      <c r="Q28" s="38"/>
      <c r="R28" s="38">
        <v>461.6</v>
      </c>
      <c r="S28" s="38">
        <v>53.4</v>
      </c>
      <c r="T28" s="38">
        <v>0</v>
      </c>
      <c r="U28" s="38">
        <v>461.6</v>
      </c>
      <c r="V28" s="38"/>
      <c r="W28" s="38"/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>
        <v>0</v>
      </c>
      <c r="S29" s="38"/>
      <c r="T29" s="38">
        <v>0</v>
      </c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>
        <v>0</v>
      </c>
      <c r="S30" s="38"/>
      <c r="T30" s="38">
        <v>0</v>
      </c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75" t="s">
        <v>398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</row>
    <row r="34" spans="1:26">
      <c r="A34" s="175" t="s">
        <v>397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</row>
    <row r="35" spans="1:26">
      <c r="A35" s="175" t="s">
        <v>396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</row>
    <row r="36" spans="1:26">
      <c r="A36" s="175" t="s">
        <v>395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</row>
    <row r="37" spans="1:26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:Q26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73" t="s">
        <v>141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>
      <c r="A18" s="174" t="s">
        <v>142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4" t="s">
        <v>307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18">
        <v>1</v>
      </c>
      <c r="P21" s="4">
        <v>616</v>
      </c>
      <c r="Q21" s="38">
        <v>606</v>
      </c>
    </row>
    <row r="22" spans="1:17" ht="25.5">
      <c r="A22" s="54" t="s">
        <v>187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18">
        <v>2</v>
      </c>
      <c r="P22" s="4">
        <v>309</v>
      </c>
      <c r="Q22" s="38">
        <v>305</v>
      </c>
    </row>
    <row r="23" spans="1:17" ht="15.75">
      <c r="A23" s="54" t="s">
        <v>186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18">
        <v>3</v>
      </c>
      <c r="P23" s="4">
        <v>307</v>
      </c>
      <c r="Q23" s="38">
        <v>275</v>
      </c>
    </row>
    <row r="24" spans="1:17" ht="15.75">
      <c r="A24" s="54" t="s">
        <v>188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18">
        <v>4</v>
      </c>
      <c r="P24" s="4"/>
      <c r="Q24" s="38">
        <v>26</v>
      </c>
    </row>
    <row r="25" spans="1:17" ht="25.5">
      <c r="A25" s="54" t="s">
        <v>306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18">
        <v>5</v>
      </c>
      <c r="P25" s="4">
        <v>0</v>
      </c>
      <c r="Q25" s="38"/>
    </row>
    <row r="26" spans="1:17" ht="15.75">
      <c r="A26" s="54" t="s">
        <v>140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rgb="FFFFFF00"/>
    <pageSetUpPr fitToPage="1"/>
  </sheetPr>
  <dimension ref="A1:AK25"/>
  <sheetViews>
    <sheetView showGridLines="0" topLeftCell="U15" workbookViewId="0">
      <selection activeCell="AJ22" sqref="AJ22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65" t="s">
        <v>8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</row>
    <row r="16" spans="1:37" ht="20.100000000000001" customHeight="1">
      <c r="A16" s="166" t="s">
        <v>7</v>
      </c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</row>
    <row r="17" spans="1:37">
      <c r="A17" s="167" t="s">
        <v>9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</row>
    <row r="18" spans="1:37" ht="15" customHeight="1">
      <c r="A18" s="162" t="s">
        <v>287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162" t="s">
        <v>6</v>
      </c>
      <c r="P18" s="163" t="s">
        <v>257</v>
      </c>
      <c r="Q18" s="163" t="s">
        <v>258</v>
      </c>
      <c r="R18" s="163" t="s">
        <v>256</v>
      </c>
      <c r="S18" s="168" t="s">
        <v>259</v>
      </c>
      <c r="T18" s="163" t="s">
        <v>260</v>
      </c>
      <c r="U18" s="163" t="s">
        <v>261</v>
      </c>
      <c r="V18" s="163" t="s">
        <v>262</v>
      </c>
      <c r="W18" s="163" t="s">
        <v>253</v>
      </c>
      <c r="X18" s="163" t="s">
        <v>263</v>
      </c>
      <c r="Y18" s="163" t="s">
        <v>254</v>
      </c>
      <c r="Z18" s="163" t="s">
        <v>255</v>
      </c>
      <c r="AA18" s="163" t="s">
        <v>264</v>
      </c>
      <c r="AB18" s="163" t="s">
        <v>368</v>
      </c>
      <c r="AC18" s="163" t="s">
        <v>62</v>
      </c>
      <c r="AD18" s="164" t="s">
        <v>402</v>
      </c>
      <c r="AE18" s="164"/>
      <c r="AF18" s="164"/>
      <c r="AG18" s="164"/>
      <c r="AH18" s="164"/>
      <c r="AI18" s="164"/>
      <c r="AJ18" s="164"/>
      <c r="AK18" s="164"/>
    </row>
    <row r="19" spans="1:37" ht="60" customHeight="1">
      <c r="A19" s="16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63"/>
      <c r="Q19" s="163"/>
      <c r="R19" s="163"/>
      <c r="S19" s="168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62" t="s">
        <v>318</v>
      </c>
      <c r="AE19" s="62" t="s">
        <v>319</v>
      </c>
      <c r="AF19" s="62" t="s">
        <v>320</v>
      </c>
      <c r="AG19" s="62" t="s">
        <v>321</v>
      </c>
      <c r="AH19" s="62" t="s">
        <v>322</v>
      </c>
      <c r="AI19" s="62" t="s">
        <v>323</v>
      </c>
      <c r="AJ19" s="62" t="s">
        <v>324</v>
      </c>
      <c r="AK19" s="62" t="s">
        <v>325</v>
      </c>
    </row>
    <row r="20" spans="1:37">
      <c r="A20" s="55">
        <v>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>
        <v>2</v>
      </c>
      <c r="P20" s="55">
        <v>3</v>
      </c>
      <c r="Q20" s="55">
        <v>4</v>
      </c>
      <c r="R20" s="55">
        <v>5</v>
      </c>
      <c r="S20" s="55">
        <v>6</v>
      </c>
      <c r="T20" s="55">
        <v>7</v>
      </c>
      <c r="U20" s="55">
        <v>8</v>
      </c>
      <c r="V20" s="55">
        <v>9</v>
      </c>
      <c r="W20" s="55">
        <v>10</v>
      </c>
      <c r="X20" s="55">
        <v>11</v>
      </c>
      <c r="Y20" s="55">
        <v>12</v>
      </c>
      <c r="Z20" s="55">
        <v>13</v>
      </c>
      <c r="AA20" s="55">
        <v>14</v>
      </c>
      <c r="AB20" s="55">
        <v>15</v>
      </c>
      <c r="AC20" s="55">
        <v>16</v>
      </c>
      <c r="AD20" s="61">
        <v>17</v>
      </c>
      <c r="AE20" s="61">
        <v>18</v>
      </c>
      <c r="AF20" s="61">
        <v>19</v>
      </c>
      <c r="AG20" s="61">
        <v>20</v>
      </c>
      <c r="AH20" s="61">
        <v>21</v>
      </c>
      <c r="AI20" s="61">
        <v>22</v>
      </c>
      <c r="AJ20" s="61">
        <v>23</v>
      </c>
      <c r="AK20" s="61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80">
        <v>1</v>
      </c>
      <c r="Q21" s="80">
        <v>1</v>
      </c>
      <c r="R21" s="80">
        <v>1</v>
      </c>
      <c r="S21" s="80">
        <v>1</v>
      </c>
      <c r="T21" s="80">
        <v>1</v>
      </c>
      <c r="U21" s="80">
        <v>0</v>
      </c>
      <c r="V21" s="80">
        <v>1</v>
      </c>
      <c r="W21" s="80">
        <v>1</v>
      </c>
      <c r="X21" s="80">
        <v>1</v>
      </c>
      <c r="Y21" s="80">
        <v>1</v>
      </c>
      <c r="Z21" s="80">
        <v>1</v>
      </c>
      <c r="AA21" s="80">
        <v>1</v>
      </c>
      <c r="AB21" s="80">
        <v>1</v>
      </c>
      <c r="AC21" s="80">
        <v>1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80">
        <v>0</v>
      </c>
      <c r="AK21" s="80"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</row>
    <row r="23" spans="1:37" ht="26.25">
      <c r="A23" s="56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6</v>
      </c>
    </row>
    <row r="25" spans="1:37" ht="30" customHeight="1">
      <c r="A25" s="161" t="s">
        <v>384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72"/>
      <c r="AA25" s="72"/>
      <c r="AB25" s="72"/>
      <c r="AC25" s="72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tabColor rgb="FFFFFF00"/>
    <pageSetUpPr fitToPage="1"/>
  </sheetPr>
  <dimension ref="A1:P32"/>
  <sheetViews>
    <sheetView showGridLines="0" topLeftCell="A17" workbookViewId="0">
      <selection activeCell="P21" sqref="P21:P32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59" customFormat="1" ht="20.100000000000001" customHeight="1">
      <c r="A17" s="169" t="s">
        <v>367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>
      <c r="A18" s="188" t="s">
        <v>113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4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>
        <v>2</v>
      </c>
      <c r="P20" s="65">
        <v>3</v>
      </c>
    </row>
    <row r="21" spans="1:16" ht="15.75">
      <c r="A21" s="66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1">
        <f>P23+P32</f>
        <v>144.80000000000001</v>
      </c>
    </row>
    <row r="22" spans="1:16" ht="25.5">
      <c r="A22" s="66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1"/>
    </row>
    <row r="23" spans="1:16" ht="25.5">
      <c r="A23" s="66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1">
        <f>P24</f>
        <v>144.80000000000001</v>
      </c>
    </row>
    <row r="24" spans="1:16" ht="38.25">
      <c r="A24" s="66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1">
        <v>144.80000000000001</v>
      </c>
    </row>
    <row r="25" spans="1:16" ht="25.5">
      <c r="A25" s="66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1">
        <v>50.8</v>
      </c>
    </row>
    <row r="26" spans="1:16" ht="15.75">
      <c r="A26" s="66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1"/>
    </row>
    <row r="27" spans="1:16" ht="25.5">
      <c r="A27" s="66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1"/>
    </row>
    <row r="28" spans="1:16" ht="15.75">
      <c r="A28" s="66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1"/>
    </row>
    <row r="29" spans="1:16" ht="15.75">
      <c r="A29" s="66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1"/>
    </row>
    <row r="30" spans="1:16" ht="15.75">
      <c r="A30" s="66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1"/>
    </row>
    <row r="31" spans="1:16" ht="38.25">
      <c r="A31" s="66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1"/>
    </row>
    <row r="32" spans="1:16" ht="15.75">
      <c r="A32" s="66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1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1" sqref="P21:P26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59" customFormat="1" ht="39.950000000000003" customHeight="1">
      <c r="A17" s="165" t="s">
        <v>366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27">
      <c r="A18" s="188" t="s">
        <v>113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4">
        <v>1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>
        <v>2</v>
      </c>
      <c r="P20" s="65">
        <v>3</v>
      </c>
    </row>
    <row r="21" spans="1:27" ht="26.25">
      <c r="A21" s="67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1">
        <f>P22+P23+P24</f>
        <v>144.80000000000001</v>
      </c>
    </row>
    <row r="22" spans="1:27" ht="26.25">
      <c r="A22" s="67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1"/>
    </row>
    <row r="23" spans="1:27" ht="15.75">
      <c r="A23" s="67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1">
        <v>144.80000000000001</v>
      </c>
    </row>
    <row r="24" spans="1:27" ht="15.75">
      <c r="A24" s="67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1"/>
    </row>
    <row r="25" spans="1:27" ht="26.25">
      <c r="A25" s="67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1"/>
    </row>
    <row r="26" spans="1:27" ht="15.75">
      <c r="A26" s="67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1"/>
    </row>
    <row r="29" spans="1:27" ht="51">
      <c r="A29" s="68" t="s">
        <v>399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spans="1:27" ht="15">
      <c r="A30" s="69" t="s">
        <v>400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192" t="s">
        <v>419</v>
      </c>
      <c r="P30" s="192"/>
      <c r="Q30" s="192"/>
      <c r="R30" s="70"/>
      <c r="S30" s="192" t="s">
        <v>420</v>
      </c>
      <c r="T30" s="192"/>
      <c r="U30" s="192"/>
      <c r="V30" s="70"/>
      <c r="W30" s="189"/>
      <c r="X30" s="189"/>
      <c r="Y30" s="70"/>
      <c r="Z30" s="70"/>
      <c r="AA30" s="70"/>
    </row>
    <row r="31" spans="1:27">
      <c r="O31" s="190" t="s">
        <v>189</v>
      </c>
      <c r="P31" s="190"/>
      <c r="Q31" s="190"/>
      <c r="S31" s="190" t="s">
        <v>364</v>
      </c>
      <c r="T31" s="190"/>
      <c r="U31" s="190"/>
      <c r="W31" s="191" t="s">
        <v>190</v>
      </c>
      <c r="X31" s="191"/>
      <c r="Y31" s="71"/>
    </row>
    <row r="32" spans="1:27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S32" s="71"/>
      <c r="T32" s="71"/>
      <c r="U32" s="71"/>
      <c r="W32" s="196"/>
      <c r="X32" s="196"/>
      <c r="Y32" s="71"/>
    </row>
    <row r="33" spans="1:25" ht="15">
      <c r="A33" s="70"/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192">
        <v>2429631</v>
      </c>
      <c r="P33" s="192"/>
      <c r="Q33" s="192"/>
      <c r="S33" s="192" t="s">
        <v>421</v>
      </c>
      <c r="T33" s="192"/>
      <c r="U33" s="192"/>
      <c r="W33" s="197"/>
      <c r="X33" s="197"/>
      <c r="Y33" s="71"/>
    </row>
    <row r="34" spans="1:25" ht="24.95" customHeight="1">
      <c r="A34" s="70"/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193" t="s">
        <v>191</v>
      </c>
      <c r="P34" s="193"/>
      <c r="Q34" s="193"/>
      <c r="S34" s="194" t="s">
        <v>365</v>
      </c>
      <c r="T34" s="194"/>
      <c r="U34" s="194"/>
      <c r="W34" s="195" t="s">
        <v>192</v>
      </c>
      <c r="X34" s="195"/>
      <c r="Y34" s="71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rgb="FFFFFF00"/>
    <pageSetUpPr fitToPage="1"/>
  </sheetPr>
  <dimension ref="A1:Y50"/>
  <sheetViews>
    <sheetView showGridLines="0" topLeftCell="A15" workbookViewId="0">
      <selection activeCell="P21" sqref="P21:Y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69" t="s">
        <v>327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</row>
    <row r="16" spans="1:25">
      <c r="A16" s="171" t="s">
        <v>370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</row>
    <row r="17" spans="1:25">
      <c r="A17" s="170" t="s">
        <v>339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</row>
    <row r="18" spans="1:25" ht="15" customHeight="1">
      <c r="A18" s="162" t="s">
        <v>287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162" t="s">
        <v>6</v>
      </c>
      <c r="P18" s="163" t="s">
        <v>338</v>
      </c>
      <c r="Q18" s="163" t="s">
        <v>328</v>
      </c>
      <c r="R18" s="172" t="s">
        <v>337</v>
      </c>
      <c r="S18" s="172"/>
      <c r="T18" s="172"/>
      <c r="U18" s="172"/>
      <c r="V18" s="172"/>
      <c r="W18" s="172"/>
      <c r="X18" s="172"/>
      <c r="Y18" s="172"/>
    </row>
    <row r="19" spans="1:25" ht="38.25">
      <c r="A19" s="16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62"/>
      <c r="P19" s="163"/>
      <c r="Q19" s="163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5">
        <v>3</v>
      </c>
      <c r="Q20" s="55">
        <v>4</v>
      </c>
      <c r="R20" s="55">
        <v>5</v>
      </c>
      <c r="S20" s="55">
        <v>6</v>
      </c>
      <c r="T20" s="55">
        <v>7</v>
      </c>
      <c r="U20" s="55">
        <v>8</v>
      </c>
      <c r="V20" s="55">
        <v>9</v>
      </c>
      <c r="W20" s="55">
        <v>10</v>
      </c>
      <c r="X20" s="55">
        <v>11</v>
      </c>
      <c r="Y20" s="55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4">
        <v>1962</v>
      </c>
      <c r="Q21" s="74">
        <v>2011</v>
      </c>
      <c r="R21" s="4"/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4"/>
      <c r="Q22" s="74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4"/>
      <c r="Q23" s="74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4"/>
      <c r="Q24" s="74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4"/>
      <c r="Q25" s="74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4"/>
      <c r="Q26" s="74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4"/>
      <c r="Q27" s="74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4"/>
      <c r="Q28" s="74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4"/>
      <c r="Q29" s="74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4"/>
      <c r="Q30" s="74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4"/>
      <c r="Q31" s="74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4"/>
      <c r="Q32" s="74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4"/>
      <c r="Q33" s="74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4"/>
      <c r="Q34" s="74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4"/>
      <c r="Q35" s="74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4"/>
      <c r="Q36" s="74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4"/>
      <c r="Q37" s="74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4"/>
      <c r="Q38" s="74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4"/>
      <c r="Q39" s="74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4"/>
      <c r="Q40" s="74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4"/>
      <c r="Q41" s="74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4"/>
      <c r="Q42" s="74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4"/>
      <c r="Q43" s="74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4"/>
      <c r="Q44" s="74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4"/>
      <c r="Q45" s="74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4"/>
      <c r="Q46" s="74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4"/>
      <c r="Q47" s="74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4"/>
      <c r="Q48" s="74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4"/>
      <c r="Q49" s="74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4"/>
      <c r="Q50" s="74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FF00"/>
    <pageSetUpPr fitToPage="1"/>
  </sheetPr>
  <dimension ref="A1:R48"/>
  <sheetViews>
    <sheetView showGridLines="0" topLeftCell="A19" workbookViewId="0">
      <selection activeCell="P21" sqref="P21:P46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73" t="s">
        <v>197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</row>
    <row r="17" spans="1:18">
      <c r="A17" s="174" t="s">
        <v>196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</row>
    <row r="18" spans="1:18" ht="15" customHeight="1">
      <c r="A18" s="163" t="s">
        <v>0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163" t="s">
        <v>6</v>
      </c>
      <c r="P18" s="176" t="s">
        <v>372</v>
      </c>
      <c r="Q18" s="176"/>
    </row>
    <row r="19" spans="1:18" ht="80.099999999999994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86">
        <v>1</v>
      </c>
      <c r="Q21" s="4"/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84">
        <v>1</v>
      </c>
      <c r="Q22" s="4"/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84">
        <v>0</v>
      </c>
      <c r="Q23" s="4"/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84">
        <v>1</v>
      </c>
      <c r="Q24" s="4"/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84">
        <v>1</v>
      </c>
      <c r="Q25" s="4"/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84">
        <v>1</v>
      </c>
      <c r="Q26" s="4"/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84">
        <v>1</v>
      </c>
      <c r="Q27" s="4"/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84">
        <v>1</v>
      </c>
      <c r="Q28" s="4"/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84">
        <v>1</v>
      </c>
      <c r="Q29" s="4"/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84">
        <v>1</v>
      </c>
      <c r="Q30" s="4"/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84">
        <v>1</v>
      </c>
      <c r="Q31" s="4"/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84">
        <v>1</v>
      </c>
      <c r="Q32" s="4"/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84">
        <v>1</v>
      </c>
      <c r="Q33" s="4"/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84">
        <v>1</v>
      </c>
      <c r="Q34" s="4"/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84">
        <v>1</v>
      </c>
      <c r="Q35" s="4"/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84">
        <v>1</v>
      </c>
      <c r="Q36" s="4"/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84">
        <v>1</v>
      </c>
      <c r="Q37" s="4"/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84">
        <v>1</v>
      </c>
      <c r="Q38" s="4"/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84">
        <v>1</v>
      </c>
      <c r="Q39" s="4"/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84">
        <v>0</v>
      </c>
      <c r="Q40" s="4"/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84">
        <v>1</v>
      </c>
      <c r="Q41" s="4"/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84">
        <v>1</v>
      </c>
      <c r="Q42" s="4"/>
      <c r="R42" s="20"/>
    </row>
    <row r="43" spans="1:18" ht="35.1" customHeight="1">
      <c r="A43" s="23" t="s">
        <v>28</v>
      </c>
      <c r="O43" s="24">
        <v>23</v>
      </c>
      <c r="P43" s="83">
        <v>33</v>
      </c>
    </row>
    <row r="44" spans="1:18" ht="25.5">
      <c r="A44" s="30" t="s">
        <v>29</v>
      </c>
      <c r="O44" s="24">
        <v>24</v>
      </c>
      <c r="P44" s="83">
        <v>6</v>
      </c>
    </row>
    <row r="45" spans="1:18" ht="15.75">
      <c r="A45" s="30" t="s">
        <v>30</v>
      </c>
      <c r="O45" s="24">
        <v>25</v>
      </c>
      <c r="P45" s="85">
        <v>21</v>
      </c>
    </row>
    <row r="46" spans="1:18" ht="25.5">
      <c r="A46" s="30" t="s">
        <v>317</v>
      </c>
      <c r="O46" s="24">
        <v>26</v>
      </c>
      <c r="P46" s="83">
        <v>12</v>
      </c>
    </row>
    <row r="47" spans="1:18">
      <c r="A47" s="31"/>
    </row>
    <row r="48" spans="1:18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FFFF00"/>
    <pageSetUpPr fitToPage="1"/>
  </sheetPr>
  <dimension ref="A1:Q27"/>
  <sheetViews>
    <sheetView showGridLines="0" topLeftCell="A17" workbookViewId="0">
      <selection activeCell="Q24" sqref="Q24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73" t="s">
        <v>288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</row>
    <row r="18" spans="1:17">
      <c r="A18" s="174" t="s">
        <v>31</v>
      </c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/>
      <c r="Q21" s="4"/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/>
      <c r="Q22" s="4"/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/>
      <c r="Q23" s="4"/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/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/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/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rgb="FFFFFF00"/>
    <pageSetUpPr fitToPage="1"/>
  </sheetPr>
  <dimension ref="A1:T28"/>
  <sheetViews>
    <sheetView showGridLines="0" topLeftCell="A16" workbookViewId="0">
      <selection activeCell="P21" sqref="P21:T24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77" t="s">
        <v>290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</row>
    <row r="17" spans="1:20">
      <c r="A17" s="174" t="s">
        <v>38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1:20" ht="30" customHeight="1">
      <c r="A18" s="16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3" t="s">
        <v>6</v>
      </c>
      <c r="P18" s="163" t="s">
        <v>291</v>
      </c>
      <c r="Q18" s="163" t="s">
        <v>292</v>
      </c>
      <c r="R18" s="163" t="s">
        <v>293</v>
      </c>
      <c r="S18" s="163"/>
      <c r="T18" s="163"/>
    </row>
    <row r="19" spans="1:20" ht="35.1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63"/>
      <c r="Q19" s="163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87">
        <f>R21+S21+T21</f>
        <v>309</v>
      </c>
      <c r="Q21" s="84">
        <v>309</v>
      </c>
      <c r="R21" s="88">
        <v>279</v>
      </c>
      <c r="S21" s="88">
        <v>0</v>
      </c>
      <c r="T21" s="88">
        <v>30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87">
        <f t="shared" ref="P22:P23" si="0">R22+S22+T22</f>
        <v>208</v>
      </c>
      <c r="Q22" s="84">
        <v>26</v>
      </c>
      <c r="R22" s="88">
        <v>185</v>
      </c>
      <c r="S22" s="88">
        <v>10</v>
      </c>
      <c r="T22" s="88">
        <v>13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87">
        <f t="shared" si="0"/>
        <v>0</v>
      </c>
      <c r="Q23" s="84">
        <v>0</v>
      </c>
      <c r="R23" s="88">
        <v>0</v>
      </c>
      <c r="S23" s="88">
        <v>0</v>
      </c>
      <c r="T23" s="88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87">
        <f>SUM(P21:P23)</f>
        <v>517</v>
      </c>
      <c r="Q24" s="87">
        <f t="shared" ref="Q24:T24" si="1">SUM(Q21:Q23)</f>
        <v>335</v>
      </c>
      <c r="R24" s="87">
        <f t="shared" si="1"/>
        <v>464</v>
      </c>
      <c r="S24" s="87">
        <f t="shared" si="1"/>
        <v>10</v>
      </c>
      <c r="T24" s="87">
        <f t="shared" si="1"/>
        <v>43</v>
      </c>
    </row>
    <row r="25" spans="1:20" ht="45" customHeight="1">
      <c r="A25" s="23" t="s">
        <v>387</v>
      </c>
      <c r="O25" s="24">
        <v>5</v>
      </c>
      <c r="P25" s="6">
        <v>150</v>
      </c>
    </row>
    <row r="26" spans="1:20" ht="15.75">
      <c r="A26" s="31" t="s">
        <v>41</v>
      </c>
      <c r="O26" s="24">
        <v>6</v>
      </c>
      <c r="P26" s="6">
        <v>150</v>
      </c>
    </row>
    <row r="28" spans="1:20">
      <c r="A28" s="175" t="s">
        <v>411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rgb="FFFFFF00"/>
    <pageSetUpPr fitToPage="1"/>
  </sheetPr>
  <dimension ref="A1:U31"/>
  <sheetViews>
    <sheetView showGridLines="0" topLeftCell="A16" workbookViewId="0">
      <selection activeCell="P28" sqref="P28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73" t="s">
        <v>55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</row>
    <row r="17" spans="1:21">
      <c r="A17" s="174" t="s">
        <v>43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</row>
    <row r="18" spans="1:21" ht="22.5" customHeight="1">
      <c r="A18" s="16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3" t="s">
        <v>6</v>
      </c>
      <c r="P18" s="163" t="s">
        <v>44</v>
      </c>
      <c r="Q18" s="163" t="s">
        <v>45</v>
      </c>
      <c r="R18" s="163" t="s">
        <v>46</v>
      </c>
      <c r="S18" s="163"/>
      <c r="T18" s="163"/>
      <c r="U18" s="163"/>
    </row>
    <row r="19" spans="1:21" ht="30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63"/>
      <c r="Q19" s="163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76">
        <v>4259</v>
      </c>
      <c r="Q21" s="76">
        <v>0</v>
      </c>
      <c r="R21" s="76">
        <v>0</v>
      </c>
      <c r="S21" s="76"/>
      <c r="T21" s="76">
        <v>0</v>
      </c>
      <c r="U21" s="76">
        <v>4259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76">
        <v>1761</v>
      </c>
      <c r="Q22" s="76">
        <v>0</v>
      </c>
      <c r="R22" s="76">
        <v>0</v>
      </c>
      <c r="S22" s="76"/>
      <c r="T22" s="76">
        <v>0</v>
      </c>
      <c r="U22" s="76">
        <v>1761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76">
        <v>0</v>
      </c>
      <c r="Q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76">
        <v>1485</v>
      </c>
      <c r="Q24" s="76">
        <v>0</v>
      </c>
      <c r="R24" s="76">
        <v>0</v>
      </c>
      <c r="S24" s="76"/>
      <c r="T24" s="76">
        <v>0</v>
      </c>
      <c r="U24" s="76">
        <v>1485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76">
        <v>32</v>
      </c>
      <c r="Q25" s="76">
        <v>0</v>
      </c>
      <c r="R25" s="76">
        <v>0</v>
      </c>
      <c r="S25" s="76"/>
      <c r="T25" s="76">
        <v>0</v>
      </c>
      <c r="U25" s="76">
        <v>32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76">
        <v>1013</v>
      </c>
      <c r="Q26" s="76">
        <v>0</v>
      </c>
      <c r="R26" s="76">
        <v>0</v>
      </c>
      <c r="S26" s="76"/>
      <c r="T26" s="76">
        <v>0</v>
      </c>
      <c r="U26" s="76">
        <v>1013</v>
      </c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76">
        <v>0</v>
      </c>
      <c r="Q27" s="76">
        <v>0</v>
      </c>
      <c r="R27" s="76">
        <v>0</v>
      </c>
      <c r="S27" s="76">
        <v>0</v>
      </c>
      <c r="T27" s="76">
        <v>0</v>
      </c>
      <c r="U27" s="76">
        <v>0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76">
        <v>10979</v>
      </c>
      <c r="Q28" s="76">
        <v>0</v>
      </c>
      <c r="R28" s="76">
        <v>0</v>
      </c>
      <c r="S28" s="76">
        <v>0</v>
      </c>
      <c r="T28" s="76">
        <v>0</v>
      </c>
      <c r="U28" s="76">
        <v>10979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76">
        <v>479</v>
      </c>
      <c r="Q29" s="76">
        <v>0</v>
      </c>
      <c r="R29" s="76">
        <v>0</v>
      </c>
      <c r="S29" s="76">
        <v>0</v>
      </c>
      <c r="T29" s="76">
        <v>0</v>
      </c>
      <c r="U29" s="76">
        <v>479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76">
        <v>1</v>
      </c>
      <c r="Q30" s="76">
        <v>0</v>
      </c>
      <c r="R30" s="76">
        <v>0</v>
      </c>
      <c r="S30" s="76">
        <v>0</v>
      </c>
      <c r="T30" s="76">
        <v>0</v>
      </c>
      <c r="U30" s="76">
        <v>1</v>
      </c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76">
        <v>0</v>
      </c>
      <c r="Q31" s="76">
        <v>0</v>
      </c>
      <c r="R31" s="76">
        <v>0</v>
      </c>
      <c r="S31" s="76">
        <v>0</v>
      </c>
      <c r="T31" s="76">
        <v>0</v>
      </c>
      <c r="U31" s="76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rgb="FFFFFF00"/>
    <pageSetUpPr fitToPage="1"/>
  </sheetPr>
  <dimension ref="A1:P60"/>
  <sheetViews>
    <sheetView showGridLines="0" topLeftCell="A50" workbookViewId="0">
      <selection activeCell="P21" sqref="P21:P60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77" t="s">
        <v>295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</row>
    <row r="18" spans="1:16" hidden="1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xWindow="1051" yWindow="691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rgb="FFFFFF00"/>
    <pageSetUpPr fitToPage="1"/>
  </sheetPr>
  <dimension ref="A1:S35"/>
  <sheetViews>
    <sheetView showGridLines="0" topLeftCell="A18" workbookViewId="0">
      <selection activeCell="P26" sqref="P26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73" t="s">
        <v>61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</row>
    <row r="16" spans="1:18" ht="39.950000000000003" customHeight="1">
      <c r="A16" s="177" t="s">
        <v>72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9">
      <c r="A17" s="174" t="s">
        <v>9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9" ht="30" customHeight="1">
      <c r="A18" s="16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3" t="s">
        <v>6</v>
      </c>
      <c r="P18" s="163" t="s">
        <v>62</v>
      </c>
      <c r="Q18" s="163" t="s">
        <v>166</v>
      </c>
      <c r="R18" s="163"/>
      <c r="S18" s="12"/>
    </row>
    <row r="19" spans="1:19" ht="80.099999999999994" customHeight="1">
      <c r="A19" s="16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63"/>
      <c r="P19" s="163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82">
        <v>55</v>
      </c>
      <c r="Q21" s="4">
        <v>55</v>
      </c>
      <c r="R21" s="4"/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82">
        <v>31</v>
      </c>
      <c r="Q22" s="4">
        <v>31</v>
      </c>
      <c r="R22" s="4"/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82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82"/>
      <c r="Q24" s="4"/>
      <c r="R24" s="4"/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82">
        <v>1</v>
      </c>
      <c r="Q25" s="4">
        <v>1</v>
      </c>
      <c r="R25" s="4"/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82"/>
      <c r="Q26" s="4"/>
      <c r="R26" s="4"/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82">
        <v>1</v>
      </c>
      <c r="Q27" s="4">
        <v>1</v>
      </c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82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82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82">
        <v>22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82">
        <v>6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82">
        <v>4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82">
        <v>1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82">
        <v>13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82">
        <v>1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Администратор</cp:lastModifiedBy>
  <cp:lastPrinted>2020-03-05T09:46:11Z</cp:lastPrinted>
  <dcterms:created xsi:type="dcterms:W3CDTF">2015-09-16T13:44:33Z</dcterms:created>
  <dcterms:modified xsi:type="dcterms:W3CDTF">2022-04-18T13:28:40Z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